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55" i="1" l="1"/>
  <c r="H39" i="1" l="1"/>
  <c r="H24" i="1"/>
  <c r="H21" i="1"/>
  <c r="H19" i="1" l="1"/>
  <c r="H23" i="1" l="1"/>
  <c r="H18" i="1"/>
  <c r="H48" i="1" l="1"/>
  <c r="H49" i="1" l="1"/>
  <c r="H27" i="1"/>
  <c r="H16" i="1"/>
  <c r="H31" i="1" l="1"/>
  <c r="H28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<sst xmlns="http://schemas.openxmlformats.org/spreadsheetml/2006/main" count="51" uniqueCount="31">
  <si>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</si>
  <si>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</si>
  <si>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</si>
  <si>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</si>
  <si>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</si>
  <si>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</si>
  <si>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</si>
  <si>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</si>
  <si>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</si>
  <si>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</si>
  <si>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</si>
  <si>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</si>
  <si>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</si>
  <si>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</si>
  <si>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</si>
  <si>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</si>
  <si>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</si>
  <si>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</si>
  <si>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</si>
  <si>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</si>
  <si>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</si>
  <si>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</si>
  <si>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</si>
  <si>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</si>
  <si>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</si>
  <si>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Dana:13.08.2019.</t>
  </si>
  <si>
    <t>Primljena i neutrošena participacija od 13.08.2019.</t>
  </si>
  <si>
    <t>ukupno lekovi</t>
  </si>
  <si>
    <t>Dana 13.08.2019.Republički fond za zdrastveno osiguranje izvršio je plaćanja  dobavljaču u ime i za Račun Dom zdravlja Požarevac:</t>
  </si>
  <si>
    <t>Uplata Farma Logistu</t>
  </si>
  <si>
    <t>190324586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</si>
</sst>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0" borderId="1" xfId="1" applyFont="1" applyBorder="1"/>
    <xf numFmtId="4" fontId="5" fillId="0" borderId="1" xfId="1" applyNumberFormat="1" applyFont="1" applyBorder="1" applyAlignment="1">
      <alignment horizontal="left"/>
    </xf>
    <xf numFmtId="4" fontId="7" fillId="0" borderId="1" xfId="1" applyNumberFormat="1" applyFont="1" applyBorder="1"/>
    <xf numFmtId="49" fontId="7" fillId="0" borderId="1" xfId="1" applyNumberFormat="1" applyFont="1" applyBorder="1"/>
    <xf numFmtId="49" fontId="5" fillId="0" borderId="1" xfId="1" applyNumberFormat="1" applyBorder="1"/>
    <xf numFmtId="4" fontId="8" fillId="0" borderId="1" xfId="1" applyNumberFormat="1" applyFont="1" applyBorder="1" applyAlignment="1">
      <alignment horizontal="center"/>
    </xf>
    <xf numFmtId="4" fontId="8" fillId="0" borderId="1" xfId="1" applyNumberFormat="1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tabSelected="1" topLeftCell="A37" zoomScaleNormal="100" workbookViewId="0">
      <selection activeCell="G57" sqref="G57"/>
    </sheetView>
  </sheetViews>
  <sheetFormatPr defaultRowHeight="15" x14ac:dyDescent="0.25"/>
  <cols>
    <col min="1" max="1" width="6.7109375" customWidth="1"/>
    <col min="2" max="2" width="26.28515625" customWidth="1"/>
    <col min="3" max="3" width="27.285156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43690</v>
      </c>
      <c r="H12" s="7">
        <v>9347298.1300000008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4"/>
      <c r="H13" s="3">
        <f>H14+H25-H32-H42</f>
        <v>9282858.5200000014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43690</v>
      </c>
      <c r="H14" s="4">
        <f>H15+H16+H17+H18+H19+H20+H21+H22+H23+H24</f>
        <v>8412912.9199999999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5">
        <v>0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v>313453.36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f>408551.88+408551.88+209609.33-1026713.09</f>
        <v>0</v>
      </c>
      <c r="I18" s="11"/>
      <c r="J18" s="11"/>
    </row>
    <row r="19" spans="2:13" x14ac:dyDescent="0.25">
      <c r="B19" s="35" t="s">
        <v>2</v>
      </c>
      <c r="C19" s="35"/>
      <c r="D19" s="35"/>
      <c r="E19" s="35"/>
      <c r="F19" s="35"/>
      <c r="G19" s="12"/>
      <c r="H19" s="10">
        <f>480802.02+1186875+1186875-1014200.1-1280397.15+1186875-44609.88-223130.9-471162.62+1186875+1559.88-300499.2-213136.6+2373750-128640-297341.92</f>
        <v>3630493.5300000003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10">
        <v>0</v>
      </c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</f>
        <v>1045734.2999999998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35" t="s">
        <v>26</v>
      </c>
      <c r="C24" s="35"/>
      <c r="D24" s="35"/>
      <c r="E24" s="35"/>
      <c r="F24" s="3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</f>
        <v>1015627.19</v>
      </c>
      <c r="I24" s="11"/>
      <c r="J24" s="11"/>
      <c r="K24" s="8"/>
      <c r="L24" s="8"/>
    </row>
    <row r="25" spans="2:13" x14ac:dyDescent="0.25">
      <c r="B25" s="36" t="s">
        <v>24</v>
      </c>
      <c r="C25" s="36"/>
      <c r="D25" s="36"/>
      <c r="E25" s="36"/>
      <c r="F25" s="36"/>
      <c r="G25" s="16">
        <v>43690</v>
      </c>
      <c r="H25" s="4">
        <f>H26+H27+H28+H29+H30+H31</f>
        <v>1225276.9600000002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5">
        <v>0</v>
      </c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0</v>
      </c>
      <c r="I29" s="11"/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116901.44-116901.44+37517.74-37517.74</f>
        <v>0</v>
      </c>
      <c r="I30" s="11"/>
      <c r="J30" s="11"/>
    </row>
    <row r="31" spans="2:13" x14ac:dyDescent="0.25">
      <c r="B31" s="23" t="s">
        <v>26</v>
      </c>
      <c r="C31" s="24"/>
      <c r="D31" s="24"/>
      <c r="E31" s="24"/>
      <c r="F31" s="25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7">
        <v>43690</v>
      </c>
      <c r="H32" s="5">
        <f>SUM(H33:H41)</f>
        <v>355331.36</v>
      </c>
      <c r="I32" s="11"/>
      <c r="J32" s="11"/>
    </row>
    <row r="33" spans="2:12" x14ac:dyDescent="0.25">
      <c r="B33" s="23" t="s">
        <v>10</v>
      </c>
      <c r="C33" s="24"/>
      <c r="D33" s="24"/>
      <c r="E33" s="24"/>
      <c r="F33" s="25"/>
      <c r="G33" s="13"/>
      <c r="H33" s="15">
        <v>0</v>
      </c>
      <c r="I33" s="11"/>
      <c r="J33" s="11"/>
    </row>
    <row r="34" spans="2:12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2" x14ac:dyDescent="0.25">
      <c r="B35" s="23" t="s">
        <v>12</v>
      </c>
      <c r="C35" s="24"/>
      <c r="D35" s="24"/>
      <c r="E35" s="24"/>
      <c r="F35" s="25"/>
      <c r="G35" s="13"/>
      <c r="H35" s="10">
        <v>313453.36</v>
      </c>
      <c r="I35" s="11"/>
      <c r="J35" s="11"/>
    </row>
    <row r="36" spans="2:12" x14ac:dyDescent="0.25">
      <c r="B36" s="23" t="s">
        <v>19</v>
      </c>
      <c r="C36" s="24"/>
      <c r="D36" s="24"/>
      <c r="E36" s="24"/>
      <c r="F36" s="25"/>
      <c r="G36" s="13"/>
      <c r="H36" s="10">
        <v>0</v>
      </c>
      <c r="I36" s="11"/>
      <c r="J36" s="11"/>
    </row>
    <row r="37" spans="2:12" x14ac:dyDescent="0.25">
      <c r="B37" s="35" t="s">
        <v>2</v>
      </c>
      <c r="C37" s="35"/>
      <c r="D37" s="35"/>
      <c r="E37" s="35"/>
      <c r="F37" s="35"/>
      <c r="G37" s="13"/>
      <c r="H37" s="10">
        <v>0</v>
      </c>
      <c r="I37" s="11"/>
      <c r="J37" s="11"/>
    </row>
    <row r="38" spans="2:12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2" x14ac:dyDescent="0.25">
      <c r="B39" s="23" t="s">
        <v>13</v>
      </c>
      <c r="C39" s="24"/>
      <c r="D39" s="24"/>
      <c r="E39" s="24"/>
      <c r="F39" s="25"/>
      <c r="G39" s="13"/>
      <c r="H39" s="10">
        <f>39530+2348</f>
        <v>41878</v>
      </c>
      <c r="I39" s="11"/>
      <c r="J39" s="11"/>
    </row>
    <row r="40" spans="2:12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2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7">
        <v>43690</v>
      </c>
      <c r="H42" s="5">
        <f>SUM(H43:H47)</f>
        <v>0</v>
      </c>
      <c r="I42" s="11"/>
      <c r="J42" s="11"/>
    </row>
    <row r="43" spans="2:12" x14ac:dyDescent="0.25">
      <c r="B43" s="23" t="s">
        <v>10</v>
      </c>
      <c r="C43" s="24"/>
      <c r="D43" s="24"/>
      <c r="E43" s="24"/>
      <c r="F43" s="25"/>
      <c r="G43" s="2"/>
      <c r="H43" s="15">
        <v>0</v>
      </c>
      <c r="I43" s="11"/>
      <c r="J43" s="11"/>
    </row>
    <row r="44" spans="2:12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2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2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2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43690</v>
      </c>
      <c r="H48" s="6">
        <f>64441.88+490038.15+20307.49+295.38+39.26+23129.84+1704.35+5432.46-540949.2</f>
        <v>64439.609999999986</v>
      </c>
      <c r="I48" s="11"/>
      <c r="J48"/>
      <c r="L48" s="8"/>
    </row>
    <row r="49" spans="2:11" x14ac:dyDescent="0.25">
      <c r="B49" s="35" t="s">
        <v>17</v>
      </c>
      <c r="C49" s="35"/>
      <c r="D49" s="35"/>
      <c r="E49" s="35"/>
      <c r="F49" s="35"/>
      <c r="G49" s="2"/>
      <c r="H49" s="3">
        <f>453152.42+57527.85+23129.89+1704.35+5434.68-540949.19</f>
        <v>0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9347298.1300000008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28</v>
      </c>
      <c r="C52" s="22"/>
      <c r="D52" s="22"/>
      <c r="E52" s="22"/>
      <c r="F52" s="22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  <row r="54" spans="2:11" x14ac:dyDescent="0.25">
      <c r="B54" s="38"/>
      <c r="C54" s="39" t="s">
        <v>29</v>
      </c>
      <c r="D54" s="40">
        <v>313453.36</v>
      </c>
      <c r="E54" s="41" t="s">
        <v>30</v>
      </c>
      <c r="I54"/>
      <c r="J54"/>
    </row>
    <row r="55" spans="2:11" x14ac:dyDescent="0.25">
      <c r="B55" s="38"/>
      <c r="C55" s="43" t="s">
        <v>27</v>
      </c>
      <c r="D55" s="44">
        <f>SUM(D54:D54)</f>
        <v>313453.36</v>
      </c>
      <c r="E55" s="42"/>
      <c r="I55"/>
      <c r="J55"/>
    </row>
    <row r="56" spans="2:11" x14ac:dyDescent="0.25">
      <c r="C56" s="8"/>
      <c r="D56" s="8"/>
      <c r="I56"/>
      <c r="J56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2019-08-14T07:34:43Z</dcterms:modified>
</cp:coreProperties>
</file>